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Cotzacion Invern. Trinog China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<sst xmlns="http://schemas.openxmlformats.org/spreadsheetml/2006/main" count="94" uniqueCount="85">
  <si>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ESTRUCTURA DE COSTOS MONTAJE INVERNADEROS DE CHINA EN ANTIGUA Y BARBUDA</t>
  </si>
  <si>
    <t>Descripcion</t>
  </si>
  <si>
    <t>Item</t>
  </si>
  <si>
    <t>Marco de cuerpo</t>
  </si>
  <si>
    <t>*Ancho de túnel: 9m,</t>
  </si>
  <si>
    <t>*Distancia de los arcos: 1.5m</t>
  </si>
  <si>
    <t>*Materiales principales arcos de Ø</t>
  </si>
  <si>
    <t>60*1.5mm;</t>
  </si>
  <si>
    <t>*Una puerta corrediza de hierro</t>
  </si>
  <si>
    <t>2m*2m.</t>
  </si>
  <si>
    <t>Cantidad</t>
  </si>
  <si>
    <t>Unidad</t>
  </si>
  <si>
    <t>Precio USD$</t>
  </si>
  <si>
    <t>Total USD$</t>
  </si>
  <si>
    <t>M2</t>
  </si>
  <si>
    <t>Cubierta</t>
  </si>
  <si>
    <t>Sistema Riego por Goteo</t>
  </si>
  <si>
    <t>*Distancia de filas 90cm,distancia de</t>
  </si>
  <si>
    <t>hileras 40cm.</t>
  </si>
  <si>
    <t>Sistema de Tutoreo ( Soporte )</t>
  </si>
  <si>
    <t>Maquina de Fertilizacion, 2.5M3/h</t>
  </si>
  <si>
    <t>1u</t>
  </si>
  <si>
    <t>Controlador de tiempo</t>
  </si>
  <si>
    <t>Distribucion Electrica</t>
  </si>
  <si>
    <t>Control sistema de riego por goteo</t>
  </si>
  <si>
    <t>Subtotal FOB Xiamen China - 1 modulo de 540 M2</t>
  </si>
  <si>
    <t>Transporte de Xiamen CIF a St Jhon, Antigua / Barbuda - 1 Cntr 40ft</t>
  </si>
  <si>
    <t>Total CIF St Jhon Antigua y Barbuda</t>
  </si>
  <si>
    <t>Planificacion, instalacion y prueba del</t>
  </si>
  <si>
    <t>2 Tecnicos Chinos de Trinog Co</t>
  </si>
  <si>
    <t>sistema de 5 invernaderos ( 45 dias )</t>
  </si>
  <si>
    <t>2b</t>
  </si>
  <si>
    <t>Hotel en Antigua</t>
  </si>
  <si>
    <t>Alojamiento 2 tecnicos en habitacion</t>
  </si>
  <si>
    <t>doble</t>
  </si>
  <si>
    <t>2p</t>
  </si>
  <si>
    <t>Alimentacion</t>
  </si>
  <si>
    <t>COSTOS DE INSTALACION EN ANTIGUA Y BARBUDA TECNICOS CHINA</t>
  </si>
  <si>
    <t>Subtotales</t>
  </si>
  <si>
    <t>China a Suramerica + Costo Visas</t>
  </si>
  <si>
    <t>Subtotal FOB Xiamen China - 5 modulos de 540 M2 ( 2700 M2)</t>
  </si>
  <si>
    <t>COSTOS DE INSTALACION EN ANTIGUA Y BARBUDA MANO OBRA ( x 10 trabajadores )</t>
  </si>
  <si>
    <t>Trabajadores para la instalacion</t>
  </si>
  <si>
    <t>* Fundicion bases</t>
  </si>
  <si>
    <t>* Peparacion cemento</t>
  </si>
  <si>
    <t>* Manipulacion materiales</t>
  </si>
  <si>
    <t>* Oficios varios</t>
  </si>
  <si>
    <t>8 h</t>
  </si>
  <si>
    <t>Nota: USD$8/hora x 8 horas trabajo x 45 dias x 10 personas</t>
  </si>
  <si>
    <t>Cables electricos</t>
  </si>
  <si>
    <t>Materiales de Construccion</t>
  </si>
  <si>
    <t>Arena**</t>
  </si>
  <si>
    <t>Gravas**</t>
  </si>
  <si>
    <t>Acero**</t>
  </si>
  <si>
    <t>Cemento**</t>
  </si>
  <si>
    <t>M3</t>
  </si>
  <si>
    <t>74+13</t>
  </si>
  <si>
    <t>** incluye 74 + 13 M3 x invernadero</t>
  </si>
  <si>
    <t>Subtotal M3 x 5 Invernaderos</t>
  </si>
  <si>
    <t>Liberacion Container en destino ( tasas y aranceles ) costo aproximado</t>
  </si>
  <si>
    <t>Gran Total por 5 invernaderos de 540 M2 cada uno</t>
  </si>
  <si>
    <t>Costo por Invernadero de 540 M2 " llave en mano "</t>
  </si>
  <si>
    <t>Compania Trinog de China</t>
  </si>
  <si>
    <t>Herramientas( carretas, baldes, palas )</t>
  </si>
  <si>
    <t>COSTOS DE INSTALACION EN ANTIGUA Y BARBUDA - materiales a cargo el comprador</t>
  </si>
  <si>
    <t>Condiciones de Pago</t>
  </si>
  <si>
    <t>TT o LC por el valor total a Trinog Company en China</t>
  </si>
  <si>
    <t>Ticktes de Avion</t>
  </si>
  <si>
    <t>Laundry &amp; Otros incidentales</t>
  </si>
  <si>
    <t>7 semanas</t>
  </si>
  <si>
    <t>un bomba de riego,dos filtros.</t>
  </si>
  <si>
    <t>*Incluye cintas de goteo,tuberia de PVC,</t>
  </si>
  <si>
    <t>1u</t>
  </si>
  <si>
    <t>*Altura cenital: 4m</t>
  </si>
  <si>
    <t>Maquina para huecos ( envia de China )</t>
  </si>
  <si>
    <t>M2</t>
  </si>
  <si>
    <t>Groud Cover</t>
  </si>
  <si>
    <r>
      <t>Groud Cover de color blanco,110g/</t>
    </r>
    <r>
      <rPr>
        <sz val="10"/>
        <rFont val="宋体"/>
        <family val="0"/>
      </rPr>
      <t>㎡</t>
    </r>
  </si>
  <si>
    <t>Film polietileno tricapa 150 micrones</t>
  </si>
  <si>
    <t>Nota: Gastos de liberacion en destino a cargo del comprador</t>
  </si>
  <si>
    <t>Nota: Todo los gastos de instalación en Antigua y Barbuda a cargo del comprador</t>
  </si>
  <si>
    <t>Nota: Todo los gastos de los técnicos Chinos para la instalación en Antigua y Barbuda a cargo del comprador</t>
  </si>
  <si>
    <t>Nota:  Todo los gastos las materiales para la instalación en Antigua y Barbuda a cargo del comprador</t>
  </si>
  <si>
    <t>Tensiometro</t>
  </si>
  <si>
    <t>Sólo incluye alambre galvanizado Ø3mm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</si>
</sst>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C000"/>
      <name val="Arial"/>
      <family val="2"/>
    </font>
    <font>
      <b/>
      <sz val="10"/>
      <color rgb="FFFFC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2" fontId="0" fillId="0" borderId="0" xfId="42" applyFont="1" applyAlignment="1">
      <alignment/>
    </xf>
    <xf numFmtId="182" fontId="1" fillId="0" borderId="0" xfId="42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182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182" fontId="1" fillId="0" borderId="0" xfId="42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82" fontId="1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82" fontId="6" fillId="0" borderId="0" xfId="42" applyFont="1" applyAlignment="1">
      <alignment horizontal="right"/>
    </xf>
    <xf numFmtId="0" fontId="1" fillId="34" borderId="0" xfId="0" applyFont="1" applyFill="1" applyAlignment="1">
      <alignment horizontal="center"/>
    </xf>
    <xf numFmtId="182" fontId="44" fillId="0" borderId="0" xfId="42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182" fontId="45" fillId="0" borderId="0" xfId="42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24" fontId="45" fillId="0" borderId="0" xfId="0" applyNumberFormat="1" applyFont="1" applyAlignment="1">
      <alignment horizontal="center"/>
    </xf>
    <xf numFmtId="26" fontId="1" fillId="0" borderId="0" xfId="0" applyNumberFormat="1" applyFont="1" applyAlignment="1">
      <alignment horizontal="center"/>
    </xf>
    <xf numFmtId="0" fontId="1" fillId="35" borderId="0" xfId="0" applyFont="1" applyFill="1" applyAlignment="1">
      <alignment horizontal="center"/>
    </xf>
    <xf numFmtId="24" fontId="1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6" fillId="0" borderId="0" xfId="0" applyFont="1" applyAlignment="1">
      <alignment horizontal="left" wrapText="1"/>
    </xf>
    <xf numFmtId="26" fontId="45" fillId="0" borderId="0" xfId="0" applyNumberFormat="1" applyFont="1" applyAlignment="1">
      <alignment/>
    </xf>
    <xf numFmtId="24" fontId="45" fillId="0" borderId="0" xfId="0" applyNumberFormat="1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2"/>
  <sheetViews>
    <sheetView tabSelected="1" zoomScalePageLayoutView="0" workbookViewId="0" topLeftCell="A46">
      <selection activeCell="M49" sqref="M49"/>
    </sheetView>
  </sheetViews>
  <sheetFormatPr defaultColWidth="9.140625" defaultRowHeight="12.75"/>
  <cols>
    <col min="1" max="1" width="6.28125" style="0" customWidth="1"/>
    <col min="2" max="2" width="36.28125" style="0" customWidth="1"/>
    <col min="3" max="3" width="9.57421875" style="0" customWidth="1"/>
    <col min="5" max="5" width="12.57421875" style="0" customWidth="1"/>
    <col min="6" max="6" width="22.28125" style="0" customWidth="1"/>
  </cols>
  <sheetData>
    <row r="3" spans="1:6" ht="12.75">
      <c r="A3" s="33" t="s">
        <v>0</v>
      </c>
      <c r="B3" s="33"/>
      <c r="C3" s="33"/>
      <c r="D3" s="33"/>
      <c r="E3" s="33"/>
      <c r="F3" s="33"/>
    </row>
    <row r="4" spans="1:6" ht="12.75">
      <c r="A4" s="11"/>
      <c r="B4" s="34" t="s">
        <v>62</v>
      </c>
      <c r="C4" s="34"/>
      <c r="D4" s="34"/>
      <c r="E4" s="34"/>
      <c r="F4" s="34"/>
    </row>
    <row r="6" spans="1:6" ht="12.75">
      <c r="A6" s="21" t="s">
        <v>2</v>
      </c>
      <c r="B6" s="21" t="s">
        <v>1</v>
      </c>
      <c r="C6" s="21" t="s">
        <v>10</v>
      </c>
      <c r="D6" s="21" t="s">
        <v>11</v>
      </c>
      <c r="E6" s="21" t="s">
        <v>12</v>
      </c>
      <c r="F6" s="21" t="s">
        <v>13</v>
      </c>
    </row>
    <row r="8" spans="1:6" ht="12.75">
      <c r="A8" s="2">
        <v>1</v>
      </c>
      <c r="B8" s="5" t="s">
        <v>3</v>
      </c>
      <c r="C8" s="2">
        <v>540</v>
      </c>
      <c r="D8" s="2" t="s">
        <v>14</v>
      </c>
      <c r="E8" s="4">
        <v>10.4</v>
      </c>
      <c r="F8" s="4">
        <f>C8*E8</f>
        <v>5616</v>
      </c>
    </row>
    <row r="9" spans="3:5" ht="12.75">
      <c r="C9" s="2"/>
      <c r="D9" s="2"/>
      <c r="E9" s="2"/>
    </row>
    <row r="10" spans="2:5" ht="12.75">
      <c r="B10" t="s">
        <v>4</v>
      </c>
      <c r="C10" s="2"/>
      <c r="D10" s="2"/>
      <c r="E10" s="2"/>
    </row>
    <row r="11" spans="2:5" ht="12.75">
      <c r="B11" t="s">
        <v>73</v>
      </c>
      <c r="C11" s="2"/>
      <c r="D11" s="2"/>
      <c r="E11" s="2"/>
    </row>
    <row r="12" spans="2:5" ht="12.75">
      <c r="B12" t="s">
        <v>5</v>
      </c>
      <c r="C12" s="2"/>
      <c r="D12" s="2"/>
      <c r="E12" s="2"/>
    </row>
    <row r="13" spans="2:5" ht="12.75">
      <c r="B13" t="s">
        <v>6</v>
      </c>
      <c r="C13" s="2"/>
      <c r="D13" s="2"/>
      <c r="E13" s="2"/>
    </row>
    <row r="14" spans="2:5" ht="12.75">
      <c r="B14" t="s">
        <v>7</v>
      </c>
      <c r="C14" s="2"/>
      <c r="D14" s="2"/>
      <c r="E14" s="2"/>
    </row>
    <row r="15" spans="2:5" ht="12.75">
      <c r="B15" t="s">
        <v>8</v>
      </c>
      <c r="C15" s="2"/>
      <c r="D15" s="2"/>
      <c r="E15" s="2"/>
    </row>
    <row r="16" spans="2:5" ht="12.75">
      <c r="B16" t="s">
        <v>9</v>
      </c>
      <c r="C16" s="2"/>
      <c r="D16" s="2"/>
      <c r="E16" s="2"/>
    </row>
    <row r="17" spans="3:5" ht="12.75">
      <c r="C17" s="2"/>
      <c r="D17" s="2"/>
      <c r="E17" s="2"/>
    </row>
    <row r="18" spans="1:6" ht="12.75">
      <c r="A18" s="2">
        <v>2</v>
      </c>
      <c r="B18" s="5" t="s">
        <v>15</v>
      </c>
      <c r="C18" s="2">
        <v>540</v>
      </c>
      <c r="D18" s="2" t="s">
        <v>14</v>
      </c>
      <c r="E18" s="4">
        <v>1.6</v>
      </c>
      <c r="F18" s="4">
        <f>C18*E18</f>
        <v>864</v>
      </c>
    </row>
    <row r="19" spans="1:11" ht="12.75">
      <c r="A19" s="2"/>
      <c r="B19" t="s">
        <v>78</v>
      </c>
      <c r="C19" s="2"/>
      <c r="D19" s="2"/>
      <c r="E19" s="4"/>
      <c r="F19" s="3"/>
      <c r="G19" s="3"/>
      <c r="H19" s="3"/>
      <c r="I19" s="3"/>
      <c r="J19" s="3"/>
      <c r="K19" s="3"/>
    </row>
    <row r="20" spans="1:11" ht="12.75">
      <c r="A20" s="2"/>
      <c r="C20" s="2"/>
      <c r="D20" s="2"/>
      <c r="E20" s="4"/>
      <c r="F20" s="3"/>
      <c r="G20" s="3"/>
      <c r="H20" s="3"/>
      <c r="I20" s="3"/>
      <c r="J20" s="3"/>
      <c r="K20" s="3"/>
    </row>
    <row r="21" spans="1:11" ht="12.75">
      <c r="A21" s="2">
        <v>3</v>
      </c>
      <c r="B21" s="5" t="s">
        <v>16</v>
      </c>
      <c r="C21" s="2">
        <v>540</v>
      </c>
      <c r="D21" s="2" t="s">
        <v>14</v>
      </c>
      <c r="E21" s="4">
        <v>1.8</v>
      </c>
      <c r="F21" s="4">
        <f>C21*E21</f>
        <v>972</v>
      </c>
      <c r="G21" s="3"/>
      <c r="H21" s="3"/>
      <c r="I21" s="3"/>
      <c r="J21" s="3"/>
      <c r="K21" s="3"/>
    </row>
    <row r="22" spans="1:11" ht="12.75">
      <c r="A22" s="2"/>
      <c r="C22" s="2"/>
      <c r="D22" s="2"/>
      <c r="E22" s="4"/>
      <c r="F22" s="3"/>
      <c r="G22" s="3"/>
      <c r="H22" s="3"/>
      <c r="I22" s="3"/>
      <c r="J22" s="3"/>
      <c r="K22" s="3"/>
    </row>
    <row r="23" spans="1:11" ht="12.75">
      <c r="A23" s="2"/>
      <c r="B23" t="s">
        <v>71</v>
      </c>
      <c r="C23" s="2"/>
      <c r="D23" s="2"/>
      <c r="E23" s="4"/>
      <c r="F23" s="3"/>
      <c r="G23" s="3"/>
      <c r="H23" s="3"/>
      <c r="I23" s="3"/>
      <c r="J23" s="3"/>
      <c r="K23" s="3"/>
    </row>
    <row r="24" spans="1:11" ht="12.75">
      <c r="A24" s="2"/>
      <c r="B24" t="s">
        <v>70</v>
      </c>
      <c r="C24" s="2"/>
      <c r="D24" s="2"/>
      <c r="E24" s="4"/>
      <c r="F24" s="3"/>
      <c r="G24" s="3"/>
      <c r="H24" s="3"/>
      <c r="I24" s="3"/>
      <c r="J24" s="3"/>
      <c r="K24" s="3"/>
    </row>
    <row r="25" spans="1:11" ht="12.75">
      <c r="A25" s="2"/>
      <c r="B25" t="s">
        <v>17</v>
      </c>
      <c r="C25" s="2"/>
      <c r="D25" s="2"/>
      <c r="E25" s="4"/>
      <c r="F25" s="3"/>
      <c r="G25" s="3"/>
      <c r="H25" s="3"/>
      <c r="I25" s="3"/>
      <c r="J25" s="3"/>
      <c r="K25" s="3"/>
    </row>
    <row r="26" spans="1:11" ht="12.75">
      <c r="A26" s="2"/>
      <c r="B26" t="s">
        <v>18</v>
      </c>
      <c r="C26" s="2"/>
      <c r="D26" s="2"/>
      <c r="E26" s="4"/>
      <c r="F26" s="3"/>
      <c r="G26" s="3"/>
      <c r="H26" s="3"/>
      <c r="I26" s="3"/>
      <c r="J26" s="3"/>
      <c r="K26" s="3"/>
    </row>
    <row r="27" spans="1:11" ht="12.75">
      <c r="A27" s="2"/>
      <c r="C27" s="2"/>
      <c r="D27" s="2"/>
      <c r="E27" s="4"/>
      <c r="F27" s="3"/>
      <c r="G27" s="3"/>
      <c r="H27" s="3"/>
      <c r="I27" s="3"/>
      <c r="J27" s="3"/>
      <c r="K27" s="3"/>
    </row>
    <row r="28" spans="1:11" ht="12.75">
      <c r="A28" s="2">
        <v>4</v>
      </c>
      <c r="B28" s="5" t="s">
        <v>19</v>
      </c>
      <c r="C28" s="2">
        <v>540</v>
      </c>
      <c r="D28" s="2" t="s">
        <v>14</v>
      </c>
      <c r="E28" s="4">
        <v>0.4</v>
      </c>
      <c r="F28" s="4">
        <f>C28*E28</f>
        <v>216</v>
      </c>
      <c r="G28" s="3"/>
      <c r="H28" s="3"/>
      <c r="I28" s="3"/>
      <c r="J28" s="3"/>
      <c r="K28" s="3"/>
    </row>
    <row r="29" spans="1:11" ht="12.75">
      <c r="A29" s="2"/>
      <c r="B29" t="s">
        <v>84</v>
      </c>
      <c r="C29" s="2"/>
      <c r="D29" s="2"/>
      <c r="E29" s="4"/>
      <c r="F29" s="3"/>
      <c r="G29" s="3"/>
      <c r="H29" s="3"/>
      <c r="I29" s="3"/>
      <c r="J29" s="3"/>
      <c r="K29" s="3"/>
    </row>
    <row r="30" spans="1:11" ht="12.75">
      <c r="A30" s="2"/>
      <c r="C30" s="2"/>
      <c r="D30" s="2"/>
      <c r="E30" s="4"/>
      <c r="F30" s="3"/>
      <c r="G30" s="3"/>
      <c r="H30" s="3"/>
      <c r="I30" s="3"/>
      <c r="J30" s="3"/>
      <c r="K30" s="3"/>
    </row>
    <row r="31" spans="1:11" ht="12.75">
      <c r="A31" s="2">
        <v>5</v>
      </c>
      <c r="B31" s="5" t="s">
        <v>20</v>
      </c>
      <c r="C31" s="2">
        <v>1</v>
      </c>
      <c r="D31" s="2" t="s">
        <v>21</v>
      </c>
      <c r="E31" s="4">
        <v>560</v>
      </c>
      <c r="F31" s="4">
        <v>560</v>
      </c>
      <c r="G31" s="3"/>
      <c r="H31" s="3"/>
      <c r="I31" s="3"/>
      <c r="J31" s="3"/>
      <c r="K31" s="3"/>
    </row>
    <row r="32" spans="1:11" ht="12.75">
      <c r="A32" s="2"/>
      <c r="C32" s="2"/>
      <c r="D32" s="2"/>
      <c r="E32" s="4"/>
      <c r="F32" s="3"/>
      <c r="G32" s="3"/>
      <c r="H32" s="3"/>
      <c r="I32" s="3"/>
      <c r="J32" s="3"/>
      <c r="K32" s="3"/>
    </row>
    <row r="33" spans="1:11" ht="12.75">
      <c r="A33" s="2">
        <v>6</v>
      </c>
      <c r="B33" s="5" t="s">
        <v>22</v>
      </c>
      <c r="C33" s="2">
        <v>1</v>
      </c>
      <c r="D33" s="2" t="s">
        <v>21</v>
      </c>
      <c r="E33" s="4">
        <v>270</v>
      </c>
      <c r="F33" s="4">
        <v>270</v>
      </c>
      <c r="G33" s="3"/>
      <c r="H33" s="3"/>
      <c r="I33" s="3"/>
      <c r="J33" s="3"/>
      <c r="K33" s="3"/>
    </row>
    <row r="34" spans="1:11" ht="12.75">
      <c r="A34" s="2"/>
      <c r="B34" t="s">
        <v>16</v>
      </c>
      <c r="C34" s="2"/>
      <c r="D34" s="2"/>
      <c r="E34" s="2"/>
      <c r="F34" s="3"/>
      <c r="G34" s="3"/>
      <c r="H34" s="3"/>
      <c r="I34" s="3"/>
      <c r="J34" s="3"/>
      <c r="K34" s="3"/>
    </row>
    <row r="35" spans="1:11" ht="12.75">
      <c r="A35" s="2"/>
      <c r="C35" s="2"/>
      <c r="D35" s="2"/>
      <c r="E35" s="2"/>
      <c r="F35" s="3"/>
      <c r="G35" s="3"/>
      <c r="H35" s="3"/>
      <c r="I35" s="3"/>
      <c r="J35" s="3"/>
      <c r="K35" s="3"/>
    </row>
    <row r="36" spans="1:11" ht="12.75">
      <c r="A36" s="2">
        <v>7</v>
      </c>
      <c r="B36" s="5" t="s">
        <v>23</v>
      </c>
      <c r="C36" s="2">
        <v>1</v>
      </c>
      <c r="D36" s="2" t="s">
        <v>21</v>
      </c>
      <c r="E36" s="4">
        <v>600</v>
      </c>
      <c r="F36" s="4">
        <v>600</v>
      </c>
      <c r="G36" s="3"/>
      <c r="H36" s="3"/>
      <c r="I36" s="3"/>
      <c r="J36" s="3"/>
      <c r="K36" s="3"/>
    </row>
    <row r="37" spans="2:5" ht="12.75">
      <c r="B37" t="s">
        <v>24</v>
      </c>
      <c r="C37" s="2"/>
      <c r="D37" s="2"/>
      <c r="E37" s="2"/>
    </row>
    <row r="38" spans="3:5" ht="12.75">
      <c r="C38" s="2"/>
      <c r="D38" s="2"/>
      <c r="E38" s="2"/>
    </row>
    <row r="39" spans="1:6" ht="12.75">
      <c r="A39" s="2">
        <v>8</v>
      </c>
      <c r="B39" s="30" t="s">
        <v>76</v>
      </c>
      <c r="C39" s="2">
        <v>610</v>
      </c>
      <c r="D39" s="2" t="s">
        <v>75</v>
      </c>
      <c r="E39" s="29">
        <v>0.83</v>
      </c>
      <c r="F39" s="36">
        <f>E39*C39</f>
        <v>506.29999999999995</v>
      </c>
    </row>
    <row r="40" spans="2:5" ht="12.75">
      <c r="B40" t="s">
        <v>77</v>
      </c>
      <c r="C40" s="2"/>
      <c r="D40" s="2"/>
      <c r="E40" s="2"/>
    </row>
    <row r="41" spans="3:5" ht="12.75">
      <c r="C41" s="2"/>
      <c r="D41" s="2"/>
      <c r="E41" s="2"/>
    </row>
    <row r="42" spans="1:6" ht="12.75">
      <c r="A42" s="1">
        <v>9</v>
      </c>
      <c r="B42" s="30" t="s">
        <v>83</v>
      </c>
      <c r="C42" s="2">
        <v>1</v>
      </c>
      <c r="D42" s="2" t="s">
        <v>72</v>
      </c>
      <c r="E42" s="31">
        <v>92</v>
      </c>
      <c r="F42" s="37">
        <f>E42</f>
        <v>92</v>
      </c>
    </row>
    <row r="43" spans="3:5" ht="12.75">
      <c r="C43" s="2"/>
      <c r="D43" s="2"/>
      <c r="E43" s="2"/>
    </row>
    <row r="44" spans="3:5" ht="12.75">
      <c r="C44" s="2"/>
      <c r="D44" s="2"/>
      <c r="E44" s="2"/>
    </row>
    <row r="45" spans="3:5" ht="12.75">
      <c r="C45" s="2"/>
      <c r="D45" s="2"/>
      <c r="E45" s="2"/>
    </row>
    <row r="46" spans="2:6" ht="12.75">
      <c r="B46" s="6" t="s">
        <v>25</v>
      </c>
      <c r="C46" s="2"/>
      <c r="D46" s="2"/>
      <c r="E46" s="2"/>
      <c r="F46" s="8">
        <f>F42+F39+F36+F33+F31+F28+F21+F18+F8</f>
        <v>9696.3</v>
      </c>
    </row>
    <row r="47" spans="2:6" ht="12.75">
      <c r="B47" s="6" t="s">
        <v>40</v>
      </c>
      <c r="C47" s="2"/>
      <c r="D47" s="2"/>
      <c r="E47" s="2"/>
      <c r="F47" s="8">
        <f>F46*5</f>
        <v>48481.5</v>
      </c>
    </row>
    <row r="48" spans="2:6" ht="12.75">
      <c r="B48" s="6" t="s">
        <v>26</v>
      </c>
      <c r="C48" s="2"/>
      <c r="D48" s="2"/>
      <c r="E48" s="2"/>
      <c r="F48" s="9">
        <v>7012</v>
      </c>
    </row>
    <row r="49" spans="2:6" ht="12.75">
      <c r="B49" s="18" t="s">
        <v>59</v>
      </c>
      <c r="C49" s="19"/>
      <c r="D49" s="19"/>
      <c r="E49" s="19"/>
      <c r="F49" s="20">
        <v>6000</v>
      </c>
    </row>
    <row r="50" spans="2:6" ht="12.75">
      <c r="B50" s="26"/>
      <c r="C50" s="27"/>
      <c r="D50" s="27"/>
      <c r="E50" s="28"/>
      <c r="F50" s="25"/>
    </row>
    <row r="51" spans="2:6" ht="12.75">
      <c r="B51" s="10" t="s">
        <v>27</v>
      </c>
      <c r="C51" s="11"/>
      <c r="D51" s="11"/>
      <c r="E51" s="11"/>
      <c r="F51" s="12">
        <f>F49+F48+F47</f>
        <v>61493.5</v>
      </c>
    </row>
    <row r="52" ht="12.75">
      <c r="B52" s="14" t="s">
        <v>79</v>
      </c>
    </row>
    <row r="54" spans="1:6" ht="12.75">
      <c r="A54" s="2">
        <v>10</v>
      </c>
      <c r="B54" s="10" t="s">
        <v>37</v>
      </c>
      <c r="C54" s="11"/>
      <c r="D54" s="11"/>
      <c r="E54" s="11"/>
      <c r="F54" s="11"/>
    </row>
    <row r="55" ht="12.75">
      <c r="A55" s="2"/>
    </row>
    <row r="56" spans="1:6" ht="12.75">
      <c r="A56" s="2">
        <v>10.1</v>
      </c>
      <c r="B56" s="5" t="s">
        <v>29</v>
      </c>
      <c r="C56" s="1">
        <v>45</v>
      </c>
      <c r="D56" s="1">
        <v>2</v>
      </c>
      <c r="E56" s="3">
        <v>80</v>
      </c>
      <c r="F56" s="7">
        <f>E56*C56*2</f>
        <v>7200</v>
      </c>
    </row>
    <row r="57" spans="1:4" ht="12.75">
      <c r="A57" s="2"/>
      <c r="B57" t="s">
        <v>28</v>
      </c>
      <c r="D57" s="1"/>
    </row>
    <row r="58" spans="1:4" ht="12.75">
      <c r="A58" s="2"/>
      <c r="B58" t="s">
        <v>30</v>
      </c>
      <c r="D58" s="1"/>
    </row>
    <row r="59" spans="1:4" ht="12.75">
      <c r="A59" s="2"/>
      <c r="D59" s="1"/>
    </row>
    <row r="60" spans="1:6" ht="12.75">
      <c r="A60" s="2">
        <v>10.2</v>
      </c>
      <c r="B60" s="5" t="s">
        <v>67</v>
      </c>
      <c r="C60" s="1">
        <v>2</v>
      </c>
      <c r="D60" s="1" t="s">
        <v>31</v>
      </c>
      <c r="E60" s="22">
        <v>3800</v>
      </c>
      <c r="F60" s="22">
        <f>E60*C60</f>
        <v>7600</v>
      </c>
    </row>
    <row r="61" spans="1:2" ht="12.75">
      <c r="A61" s="2"/>
      <c r="B61" t="s">
        <v>39</v>
      </c>
    </row>
    <row r="62" ht="12.75">
      <c r="A62" s="2"/>
    </row>
    <row r="63" spans="1:6" ht="12.75">
      <c r="A63" s="2">
        <v>10.3</v>
      </c>
      <c r="B63" s="5" t="s">
        <v>32</v>
      </c>
      <c r="C63" s="1">
        <v>45</v>
      </c>
      <c r="D63" s="1" t="s">
        <v>35</v>
      </c>
      <c r="E63" s="3">
        <v>180</v>
      </c>
      <c r="F63" s="7">
        <f>E63*C63</f>
        <v>8100</v>
      </c>
    </row>
    <row r="64" spans="1:2" ht="12.75">
      <c r="A64" s="2"/>
      <c r="B64" t="s">
        <v>33</v>
      </c>
    </row>
    <row r="65" spans="1:2" ht="12.75">
      <c r="A65" s="2"/>
      <c r="B65" t="s">
        <v>34</v>
      </c>
    </row>
    <row r="66" ht="12.75">
      <c r="A66" s="2"/>
    </row>
    <row r="67" spans="1:6" ht="12.75">
      <c r="A67" s="2">
        <v>10.4</v>
      </c>
      <c r="B67" s="5" t="s">
        <v>36</v>
      </c>
      <c r="C67" s="1">
        <v>45</v>
      </c>
      <c r="D67" s="1" t="s">
        <v>35</v>
      </c>
      <c r="E67" s="3">
        <v>100</v>
      </c>
      <c r="F67" s="3">
        <f>C67*E67</f>
        <v>4500</v>
      </c>
    </row>
    <row r="68" ht="12.75">
      <c r="A68" s="2"/>
    </row>
    <row r="69" spans="1:6" ht="12.75">
      <c r="A69" s="2">
        <v>10.5</v>
      </c>
      <c r="B69" s="24" t="s">
        <v>68</v>
      </c>
      <c r="C69" s="23" t="s">
        <v>69</v>
      </c>
      <c r="D69" s="1" t="s">
        <v>35</v>
      </c>
      <c r="E69" s="3">
        <v>50</v>
      </c>
      <c r="F69" s="22">
        <f>E69*7</f>
        <v>350</v>
      </c>
    </row>
    <row r="71" spans="2:6" ht="12.75">
      <c r="B71" s="11" t="s">
        <v>38</v>
      </c>
      <c r="C71" s="11"/>
      <c r="D71" s="11"/>
      <c r="E71" s="11"/>
      <c r="F71" s="12">
        <f>SUM(F56:F69)</f>
        <v>27750</v>
      </c>
    </row>
    <row r="72" spans="2:6" ht="28.5" customHeight="1">
      <c r="B72" s="35" t="s">
        <v>81</v>
      </c>
      <c r="C72" s="35"/>
      <c r="D72" s="35"/>
      <c r="E72" s="35"/>
      <c r="F72" s="35"/>
    </row>
    <row r="73" ht="12.75">
      <c r="B73" s="32"/>
    </row>
    <row r="74" spans="1:6" ht="12.75">
      <c r="A74" s="2">
        <v>11</v>
      </c>
      <c r="B74" s="10" t="s">
        <v>41</v>
      </c>
      <c r="C74" s="11"/>
      <c r="D74" s="11"/>
      <c r="E74" s="11"/>
      <c r="F74" s="11"/>
    </row>
    <row r="75" ht="12.75">
      <c r="A75" s="2"/>
    </row>
    <row r="76" spans="1:6" ht="12.75">
      <c r="A76" s="2">
        <v>11.1</v>
      </c>
      <c r="B76" s="5" t="s">
        <v>42</v>
      </c>
      <c r="C76" s="1">
        <v>45</v>
      </c>
      <c r="D76" s="1" t="s">
        <v>47</v>
      </c>
      <c r="E76" s="3">
        <v>8</v>
      </c>
      <c r="F76" s="9">
        <f>(8*8)*45*10</f>
        <v>28800</v>
      </c>
    </row>
    <row r="77" ht="12.75">
      <c r="B77" t="s">
        <v>43</v>
      </c>
    </row>
    <row r="78" spans="2:3" ht="12.75">
      <c r="B78" t="s">
        <v>44</v>
      </c>
      <c r="C78" s="15" t="s">
        <v>48</v>
      </c>
    </row>
    <row r="79" ht="12.75">
      <c r="B79" t="s">
        <v>45</v>
      </c>
    </row>
    <row r="80" ht="12.75">
      <c r="B80" t="s">
        <v>46</v>
      </c>
    </row>
    <row r="81" ht="12.75">
      <c r="B81" s="32" t="s">
        <v>80</v>
      </c>
    </row>
    <row r="82" spans="1:6" ht="12.75">
      <c r="A82" s="2">
        <v>12</v>
      </c>
      <c r="B82" s="16" t="s">
        <v>64</v>
      </c>
      <c r="C82" s="17"/>
      <c r="D82" s="17"/>
      <c r="E82" s="17"/>
      <c r="F82" s="17"/>
    </row>
    <row r="84" spans="1:2" ht="12.75">
      <c r="A84" s="6">
        <v>12.1</v>
      </c>
      <c r="B84" s="5" t="s">
        <v>50</v>
      </c>
    </row>
    <row r="85" spans="2:4" ht="12.75">
      <c r="B85" t="s">
        <v>51</v>
      </c>
      <c r="C85" s="2" t="s">
        <v>56</v>
      </c>
      <c r="D85" s="1" t="s">
        <v>55</v>
      </c>
    </row>
    <row r="86" ht="12.75">
      <c r="B86" t="s">
        <v>52</v>
      </c>
    </row>
    <row r="87" ht="12.75">
      <c r="B87" t="s">
        <v>74</v>
      </c>
    </row>
    <row r="88" ht="12.75">
      <c r="B88" t="s">
        <v>49</v>
      </c>
    </row>
    <row r="89" ht="12.75">
      <c r="B89" t="s">
        <v>53</v>
      </c>
    </row>
    <row r="90" ht="12.75">
      <c r="B90" t="s">
        <v>54</v>
      </c>
    </row>
    <row r="91" ht="12.75">
      <c r="B91" s="13" t="s">
        <v>57</v>
      </c>
    </row>
    <row r="92" spans="2:4" ht="12.75">
      <c r="B92" t="s">
        <v>58</v>
      </c>
      <c r="C92" s="2">
        <f>(74+13)*5</f>
        <v>435</v>
      </c>
      <c r="D92" s="1" t="s">
        <v>55</v>
      </c>
    </row>
    <row r="93" ht="12.75">
      <c r="B93" t="s">
        <v>63</v>
      </c>
    </row>
    <row r="96" spans="2:6" ht="12.75">
      <c r="B96" s="10" t="s">
        <v>60</v>
      </c>
      <c r="C96" s="10"/>
      <c r="D96" s="10"/>
      <c r="E96" s="10"/>
      <c r="F96" s="12">
        <f>F92+F76+F71+F51</f>
        <v>118043.5</v>
      </c>
    </row>
    <row r="98" spans="2:6" ht="12.75">
      <c r="B98" t="s">
        <v>61</v>
      </c>
      <c r="F98" s="7">
        <f>F96/5</f>
        <v>23608.7</v>
      </c>
    </row>
    <row r="100" ht="12.75">
      <c r="B100" s="32" t="s">
        <v>82</v>
      </c>
    </row>
    <row r="101" ht="12.75">
      <c r="B101" s="10" t="s">
        <v>65</v>
      </c>
    </row>
    <row r="102" ht="12.75">
      <c r="B102" s="6" t="s">
        <v>66</v>
      </c>
    </row>
  </sheetData>
  <sheetProtection/>
  <mergeCells count="3">
    <mergeCell ref="A3:F3"/>
    <mergeCell ref="B4:F4"/>
    <mergeCell ref="B72:F7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SACHARY</dc:creator>
  <cp:keywords/>
  <dc:description/>
  <cp:lastModifiedBy>121101</cp:lastModifiedBy>
  <cp:lastPrinted>2013-10-24T02:47:46Z</cp:lastPrinted>
  <dcterms:created xsi:type="dcterms:W3CDTF">2013-10-23T14:44:30Z</dcterms:created>
  <dcterms:modified xsi:type="dcterms:W3CDTF">2013-10-29T09:05:30Z</dcterms:modified>
  <cp:category/>
  <cp:version/>
  <cp:contentType/>
  <cp:contentStatus/>
</cp:coreProperties>
</file>